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52" windowWidth="9216" windowHeight="49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<sst xmlns="http://schemas.openxmlformats.org/spreadsheetml/2006/main" count="16" uniqueCount="16">
  <si>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Укороченная антенна с </t>
  </si>
  <si>
    <t>удлиняющей катушкой</t>
  </si>
  <si>
    <t>Исходные данные:</t>
  </si>
  <si>
    <t>Рабочая частота (МгГц)</t>
  </si>
  <si>
    <t>Расстояние от катушки до</t>
  </si>
  <si>
    <t xml:space="preserve">       конца  вибратора  (мм)</t>
  </si>
  <si>
    <t>Расстояние катушки от</t>
  </si>
  <si>
    <t xml:space="preserve">       точки     питания  (мм)</t>
  </si>
  <si>
    <t>Диаметр элемента  (мм)</t>
  </si>
  <si>
    <t>Результат:</t>
  </si>
  <si>
    <t>Требуемая индуктивность</t>
  </si>
  <si>
    <t xml:space="preserve">катушки (мкГн)                </t>
  </si>
  <si>
    <r>
      <t xml:space="preserve">Примечание: </t>
    </r>
    <r>
      <rPr>
        <sz val="10"/>
        <color indexed="8"/>
        <rFont val="Arial Cyr"/>
        <family val="2"/>
      </rPr>
      <t>Если желаете изготовить катушку в виде</t>
    </r>
  </si>
  <si>
    <t xml:space="preserve">                  спирали из того же провода, что и вибратор,</t>
  </si>
  <si>
    <t xml:space="preserve">  используйте Лист3 этой книги.</t>
  </si>
  <si>
    <t>73, de UA4RO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</si>
</sst>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2"/>
      <color indexed="12"/>
      <name val="Arial Cyr"/>
      <family val="2"/>
    </font>
    <font>
      <sz val="12"/>
      <color indexed="12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12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1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hidden="1"/>
    </xf>
    <xf numFmtId="0" fontId="3" fillId="0" borderId="5" xfId="0" applyFon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3" fillId="0" borderId="6" xfId="0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4" xfId="0" applyFont="1" applyBorder="1" applyAlignment="1" applyProtection="1">
      <alignment/>
      <protection hidden="1"/>
    </xf>
    <xf numFmtId="0" fontId="8" fillId="0" borderId="5" xfId="0" applyFont="1" applyBorder="1" applyAlignment="1" applyProtection="1">
      <alignment/>
      <protection hidden="1"/>
    </xf>
    <xf numFmtId="0" fontId="8" fillId="0" borderId="8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6" xfId="0" applyFont="1" applyBorder="1" applyAlignment="1" applyProtection="1">
      <alignment/>
      <protection hidden="1"/>
    </xf>
    <xf numFmtId="0" fontId="8" fillId="0" borderId="7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1</xdr:row>
      <xdr:rowOff>19050</xdr:rowOff>
    </xdr:from>
    <xdr:to>
      <xdr:col>6</xdr:col>
      <xdr:colOff>542925</xdr:colOff>
      <xdr:row>14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209550"/>
          <a:ext cx="1533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"/>
    </sheetView>
  </sheetViews>
  <sheetFormatPr defaultColWidth="9.00390625" defaultRowHeight="12.75"/>
  <sheetData>
    <row r="1" spans="1:7" ht="15">
      <c r="A1" s="14" t="s">
        <v>0</v>
      </c>
      <c r="B1" s="15"/>
      <c r="C1" s="15"/>
      <c r="D1" s="16"/>
      <c r="E1" s="12"/>
      <c r="F1" s="12"/>
      <c r="G1" s="12"/>
    </row>
    <row r="2" spans="1:7" ht="15.75">
      <c r="A2" s="14" t="s">
        <v>1</v>
      </c>
      <c r="B2" s="14"/>
      <c r="C2" s="14"/>
      <c r="D2" s="17"/>
      <c r="E2" s="12"/>
      <c r="F2" s="12"/>
      <c r="G2" s="12"/>
    </row>
    <row r="3" spans="1:7" ht="12.75">
      <c r="A3" s="18"/>
      <c r="B3" s="18"/>
      <c r="C3" s="18"/>
      <c r="D3" s="18"/>
      <c r="E3" s="12"/>
      <c r="F3" s="12"/>
      <c r="G3" s="12"/>
    </row>
    <row r="4" spans="1:7" ht="13.5" thickBot="1">
      <c r="A4" s="19" t="s">
        <v>2</v>
      </c>
      <c r="B4" s="20"/>
      <c r="C4" s="20"/>
      <c r="D4" s="11"/>
      <c r="E4" s="12"/>
      <c r="F4" s="12"/>
      <c r="G4" s="12"/>
    </row>
    <row r="5" spans="1:7" ht="12.75">
      <c r="A5" s="21" t="s">
        <v>3</v>
      </c>
      <c r="B5" s="22"/>
      <c r="C5" s="22"/>
      <c r="D5" s="1">
        <v>145</v>
      </c>
      <c r="E5" s="12"/>
      <c r="F5" s="12"/>
      <c r="G5" s="12"/>
    </row>
    <row r="6" spans="1:7" ht="12.75">
      <c r="A6" s="23" t="s">
        <v>4</v>
      </c>
      <c r="B6" s="24"/>
      <c r="C6" s="24"/>
      <c r="D6" s="2"/>
      <c r="E6" s="12"/>
      <c r="F6" s="12"/>
      <c r="G6" s="12"/>
    </row>
    <row r="7" spans="1:7" ht="12.75">
      <c r="A7" s="23" t="s">
        <v>5</v>
      </c>
      <c r="B7" s="24"/>
      <c r="C7" s="24"/>
      <c r="D7" s="3">
        <v>300</v>
      </c>
      <c r="E7" s="12"/>
      <c r="F7" s="12"/>
      <c r="G7" s="12"/>
    </row>
    <row r="8" spans="1:7" ht="12.75">
      <c r="A8" s="23" t="s">
        <v>6</v>
      </c>
      <c r="B8" s="24"/>
      <c r="C8" s="24"/>
      <c r="D8" s="2"/>
      <c r="E8" s="12"/>
      <c r="F8" s="12"/>
      <c r="G8" s="12"/>
    </row>
    <row r="9" spans="1:7" ht="12.75">
      <c r="A9" s="23" t="s">
        <v>7</v>
      </c>
      <c r="B9" s="24"/>
      <c r="C9" s="24"/>
      <c r="D9" s="3">
        <v>55</v>
      </c>
      <c r="E9" s="12"/>
      <c r="F9" s="12"/>
      <c r="G9" s="12"/>
    </row>
    <row r="10" spans="1:7" ht="13.5" thickBot="1">
      <c r="A10" s="25" t="s">
        <v>8</v>
      </c>
      <c r="B10" s="26"/>
      <c r="C10" s="26"/>
      <c r="D10" s="4">
        <v>2</v>
      </c>
      <c r="E10" s="12"/>
      <c r="F10" s="12"/>
      <c r="G10" s="12"/>
    </row>
    <row r="11" spans="1:7" ht="12.75" hidden="1">
      <c r="A11" s="12">
        <f>3.14159</f>
        <v>3.14159</v>
      </c>
      <c r="B11" s="12">
        <f>D9/304.8</f>
        <v>0.18044619422572178</v>
      </c>
      <c r="C11" s="12">
        <f>D10/25.4</f>
        <v>0.07874015748031496</v>
      </c>
      <c r="D11" s="29"/>
      <c r="E11" s="12"/>
      <c r="F11" s="12"/>
      <c r="G11" s="12"/>
    </row>
    <row r="12" spans="1:7" ht="12.75" hidden="1">
      <c r="A12" s="12">
        <f>(234/D5)-B11</f>
        <v>1.433346909222554</v>
      </c>
      <c r="B12" s="12">
        <f>LN(24*A12/C11)-1</f>
        <v>5.079668029349663</v>
      </c>
      <c r="C12" s="12">
        <f>D7/304.8</f>
        <v>0.9842519685039369</v>
      </c>
      <c r="D12" s="29"/>
      <c r="E12" s="12"/>
      <c r="F12" s="12"/>
      <c r="G12" s="12"/>
    </row>
    <row r="13" spans="1:7" ht="12.75" hidden="1">
      <c r="A13" s="12">
        <f>(1/A12)*B12*(((1-D5*B11/234)^2)-1)</f>
        <v>-0.7482185016568348</v>
      </c>
      <c r="B13" s="12">
        <f>(1/C12)*C13*(((C12*D5/234)^2)-1)</f>
        <v>-3.0013457000547987</v>
      </c>
      <c r="C13" s="12">
        <f>LN(24*C12/C11)-1</f>
        <v>4.703782474656201</v>
      </c>
      <c r="D13" s="29"/>
      <c r="E13" s="12"/>
      <c r="F13" s="12"/>
      <c r="G13" s="12"/>
    </row>
    <row r="14" spans="1:7" ht="12.75">
      <c r="A14" s="12"/>
      <c r="B14" s="12"/>
      <c r="C14" s="12"/>
      <c r="D14" s="29"/>
      <c r="E14" s="12"/>
      <c r="F14" s="12"/>
      <c r="G14" s="12"/>
    </row>
    <row r="15" spans="1:7" ht="13.5" thickBot="1">
      <c r="A15" s="18" t="s">
        <v>9</v>
      </c>
      <c r="B15" s="12"/>
      <c r="C15" s="12"/>
      <c r="D15" s="12"/>
      <c r="E15" s="12"/>
      <c r="F15" s="12"/>
      <c r="G15" s="12"/>
    </row>
    <row r="16" spans="1:7" ht="12.75">
      <c r="A16" s="5" t="s">
        <v>10</v>
      </c>
      <c r="B16" s="6"/>
      <c r="C16" s="6"/>
      <c r="D16" s="7"/>
      <c r="E16" s="12"/>
      <c r="F16" s="12"/>
      <c r="G16" s="12"/>
    </row>
    <row r="17" spans="1:7" ht="13.5" thickBot="1">
      <c r="A17" s="8" t="s">
        <v>11</v>
      </c>
      <c r="B17" s="9"/>
      <c r="C17" s="9"/>
      <c r="D17" s="10">
        <f>ROUND(C18,2)</f>
        <v>0.16</v>
      </c>
      <c r="E17" s="12"/>
      <c r="F17" s="12"/>
      <c r="G17" s="12"/>
    </row>
    <row r="18" spans="1:7" ht="12.75" hidden="1">
      <c r="A18" s="11">
        <f>1/A12</f>
        <v>0.6976678106086677</v>
      </c>
      <c r="B18" s="11">
        <f>((1-D5*B11/234)^2)-1</f>
        <v>-0.21112731591443357</v>
      </c>
      <c r="C18" s="11">
        <f>10^6*(A13-B13)/((68*A11^2)*D5^2)</f>
        <v>0.1596767855457245</v>
      </c>
      <c r="D18" s="11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27" t="s">
        <v>12</v>
      </c>
      <c r="B20" s="28"/>
      <c r="C20" s="28"/>
      <c r="D20" s="28"/>
      <c r="E20" s="28"/>
      <c r="F20" s="28"/>
      <c r="G20" s="12"/>
    </row>
    <row r="21" spans="1:7" ht="12.75">
      <c r="A21" s="12" t="s">
        <v>13</v>
      </c>
      <c r="B21" s="12"/>
      <c r="C21" s="12"/>
      <c r="D21" s="12"/>
      <c r="E21" s="12"/>
      <c r="F21" s="12"/>
      <c r="G21" s="12"/>
    </row>
    <row r="22" spans="1:7" ht="12.75">
      <c r="A22" s="12"/>
      <c r="B22" s="12" t="s">
        <v>14</v>
      </c>
      <c r="C22" s="12"/>
      <c r="D22" s="12"/>
      <c r="E22" s="12"/>
      <c r="F22" s="12"/>
      <c r="G22" s="12"/>
    </row>
    <row r="23" spans="1:7" ht="12.75">
      <c r="A23" s="13" t="s">
        <v>15</v>
      </c>
      <c r="B23" s="13"/>
      <c r="C23" s="12"/>
      <c r="D23" s="12"/>
      <c r="E23" s="12"/>
      <c r="F23" s="12"/>
      <c r="G23" s="12"/>
    </row>
  </sheetData>
  <sheetProtection password="C408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Беспальчик</dc:creator>
  <cp:keywords/>
  <dc:description/>
  <cp:lastModifiedBy>Беспальчик</cp:lastModifiedBy>
  <dcterms:created xsi:type="dcterms:W3CDTF">2000-04-22T08:27:22Z</dcterms:created>
  <dcterms:modified xsi:type="dcterms:W3CDTF">2000-04-22T08:36:02Z</dcterms:modified>
  <cp:category/>
  <cp:version/>
  <cp:contentType/>
  <cp:contentStatus/>
</cp:coreProperties>
</file>